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548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B48" i="1" l="1"/>
  <c r="C47" i="1"/>
  <c r="D47" i="1" s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7" i="1"/>
  <c r="F5" i="1"/>
  <c r="F3" i="1"/>
  <c r="F44" i="1"/>
  <c r="F42" i="1"/>
  <c r="F40" i="1"/>
  <c r="F38" i="1"/>
  <c r="F34" i="1"/>
  <c r="F30" i="1"/>
  <c r="F26" i="1"/>
  <c r="F22" i="1"/>
  <c r="F18" i="1"/>
  <c r="F16" i="1"/>
  <c r="F12" i="1"/>
  <c r="F8" i="1"/>
  <c r="F4" i="1"/>
  <c r="F46" i="1"/>
  <c r="F36" i="1"/>
  <c r="F32" i="1"/>
  <c r="F28" i="1"/>
  <c r="F24" i="1"/>
  <c r="F20" i="1"/>
  <c r="F14" i="1"/>
  <c r="F10" i="1"/>
  <c r="F6" i="1"/>
  <c r="B49" i="1" l="1"/>
  <c r="C48" i="1"/>
  <c r="D48" i="1" s="1"/>
  <c r="G47" i="1"/>
  <c r="B50" i="1" l="1"/>
  <c r="C49" i="1"/>
  <c r="D49" i="1" s="1"/>
  <c r="B51" i="1" l="1"/>
  <c r="C50" i="1"/>
  <c r="D50" i="1" s="1"/>
  <c r="B52" i="1" l="1"/>
  <c r="C51" i="1"/>
  <c r="D51" i="1" s="1"/>
  <c r="B53" i="1" l="1"/>
  <c r="C52" i="1"/>
  <c r="D52" i="1" s="1"/>
  <c r="B54" i="1" l="1"/>
  <c r="C53" i="1"/>
  <c r="D53" i="1" s="1"/>
  <c r="B55" i="1" l="1"/>
  <c r="C54" i="1"/>
  <c r="D54" i="1" s="1"/>
  <c r="B56" i="1" l="1"/>
  <c r="C55" i="1"/>
  <c r="D55" i="1" s="1"/>
  <c r="B57" i="1" l="1"/>
  <c r="C56" i="1"/>
  <c r="D56" i="1" s="1"/>
  <c r="B58" i="1" l="1"/>
  <c r="C57" i="1"/>
  <c r="D57" i="1" s="1"/>
  <c r="B59" i="1" l="1"/>
  <c r="C58" i="1"/>
  <c r="D58" i="1" s="1"/>
  <c r="B60" i="1" l="1"/>
  <c r="C59" i="1"/>
  <c r="D59" i="1" s="1"/>
  <c r="B61" i="1" l="1"/>
  <c r="C60" i="1"/>
  <c r="D60" i="1" s="1"/>
  <c r="B62" i="1" l="1"/>
  <c r="C61" i="1"/>
  <c r="D61" i="1" s="1"/>
  <c r="B63" i="1" l="1"/>
  <c r="C62" i="1"/>
  <c r="D62" i="1" s="1"/>
  <c r="B64" i="1" l="1"/>
  <c r="C63" i="1"/>
  <c r="D63" i="1" s="1"/>
  <c r="B65" i="1" l="1"/>
  <c r="C64" i="1"/>
  <c r="D64" i="1" s="1"/>
  <c r="B66" i="1" l="1"/>
  <c r="C65" i="1"/>
  <c r="D65" i="1" s="1"/>
  <c r="B67" i="1" l="1"/>
  <c r="C66" i="1"/>
  <c r="D66" i="1" s="1"/>
  <c r="B68" i="1" l="1"/>
  <c r="C67" i="1"/>
  <c r="D67" i="1" s="1"/>
  <c r="B69" i="1" l="1"/>
  <c r="C68" i="1"/>
  <c r="D68" i="1" s="1"/>
  <c r="B70" i="1" l="1"/>
  <c r="C69" i="1"/>
  <c r="D69" i="1" s="1"/>
  <c r="B71" i="1" l="1"/>
  <c r="C70" i="1"/>
  <c r="D70" i="1" s="1"/>
  <c r="B72" i="1" l="1"/>
  <c r="C72" i="1" s="1"/>
  <c r="D72" i="1" s="1"/>
  <c r="C71" i="1"/>
  <c r="D71" i="1" s="1"/>
  <c r="E47" i="1" l="1"/>
  <c r="G48" i="1" s="1"/>
  <c r="G49" i="1" s="1"/>
  <c r="G50" i="1" s="1"/>
</calcChain>
</file>

<file path=xl/sharedStrings.xml><?xml version="1.0" encoding="utf-8"?>
<sst xmlns="http://schemas.openxmlformats.org/spreadsheetml/2006/main" count="18" uniqueCount="18">
  <si>
    <t>Leeftijd</t>
  </si>
  <si>
    <t>Inkomen</t>
  </si>
  <si>
    <t>Uitkering</t>
  </si>
  <si>
    <t>Idem, verdisconteerd</t>
  </si>
  <si>
    <t>Vermogen 65</t>
  </si>
  <si>
    <t>Inkomen, verdisconteerd</t>
  </si>
  <si>
    <t>Parameters</t>
  </si>
  <si>
    <t>Bruto rendement</t>
  </si>
  <si>
    <t>Belasting rendement</t>
  </si>
  <si>
    <t>Belasting uitkering</t>
  </si>
  <si>
    <t>(Netto rendement)</t>
  </si>
  <si>
    <t>Economische groei per jaar</t>
  </si>
  <si>
    <t>Premiegrondslag/Vermogen op 65 jaar</t>
  </si>
  <si>
    <t>Premiepercentage</t>
  </si>
  <si>
    <t>Netto premiepercentage</t>
  </si>
  <si>
    <t>Belasting arbeidsinkomen</t>
  </si>
  <si>
    <t>Ambitie</t>
  </si>
  <si>
    <t>(netto pensioen/netto arbeidsinkomen)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</si>
</sst>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2"/>
  <sheetViews>
    <sheetView tabSelected="1" topLeftCell="A45" workbookViewId="0">
      <selection activeCell="A68" sqref="A68"/>
    </sheetView>
  </sheetViews>
  <sheetFormatPr defaultRowHeight="15" x14ac:dyDescent="0.25"/>
  <cols>
    <col min="1" max="1" width="14.85546875" customWidth="1"/>
    <col min="2" max="2" width="8.42578125" customWidth="1"/>
    <col min="4" max="4" width="20.85546875" customWidth="1"/>
    <col min="5" max="5" width="14.85546875" customWidth="1"/>
    <col min="6" max="6" width="23.85546875" customWidth="1"/>
    <col min="7" max="7" width="11.28515625" customWidth="1"/>
    <col min="8" max="8" width="11.42578125" customWidth="1"/>
    <col min="9" max="9" width="35.42578125" customWidth="1"/>
    <col min="14" max="16" width="10.85546875" customWidth="1"/>
    <col min="17" max="17" width="15.4257812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M1" s="3"/>
    </row>
    <row r="2" spans="1:16" x14ac:dyDescent="0.25">
      <c r="M2" s="3"/>
    </row>
    <row r="3" spans="1:16" x14ac:dyDescent="0.25">
      <c r="A3">
        <v>21</v>
      </c>
      <c r="B3">
        <v>1</v>
      </c>
      <c r="F3">
        <f>B3/((1+$H$4)^(A3-A$47))</f>
        <v>3.6714522734479029</v>
      </c>
      <c r="H3">
        <v>1.4999999999999999E-2</v>
      </c>
      <c r="I3" s="4" t="s">
        <v>11</v>
      </c>
      <c r="K3" s="2"/>
      <c r="L3" s="2"/>
      <c r="M3" s="3"/>
      <c r="N3" s="1"/>
      <c r="O3" s="1"/>
      <c r="P3" s="1"/>
    </row>
    <row r="4" spans="1:16" x14ac:dyDescent="0.25">
      <c r="A4">
        <f>A3+1</f>
        <v>22</v>
      </c>
      <c r="B4">
        <f>B3*(1+$H$3)</f>
        <v>1.0149999999999999</v>
      </c>
      <c r="F4">
        <f t="shared" ref="F4:F46" si="0">B4/((1+$H$4)^(A4-A$47))</f>
        <v>3.6179845218928364</v>
      </c>
      <c r="H4">
        <f>(1-$H$6)*$H$5</f>
        <v>0.03</v>
      </c>
      <c r="I4" s="4" t="s">
        <v>10</v>
      </c>
      <c r="K4" s="2"/>
      <c r="L4" s="2"/>
      <c r="M4" s="3"/>
      <c r="N4" s="1"/>
      <c r="O4" s="1"/>
      <c r="P4" s="1"/>
    </row>
    <row r="5" spans="1:16" x14ac:dyDescent="0.25">
      <c r="A5">
        <f t="shared" ref="A5:A68" si="1">A4+1</f>
        <v>23</v>
      </c>
      <c r="B5">
        <f t="shared" ref="B5:B68" si="2">B4*(1+$H$3)</f>
        <v>1.0302249999999997</v>
      </c>
      <c r="F5">
        <f t="shared" si="0"/>
        <v>3.565295426913814</v>
      </c>
      <c r="H5">
        <v>0.03</v>
      </c>
      <c r="I5" s="4" t="s">
        <v>7</v>
      </c>
      <c r="K5" s="2"/>
      <c r="L5" s="2"/>
      <c r="M5" s="3"/>
      <c r="N5" s="1"/>
      <c r="O5" s="1"/>
      <c r="P5" s="1"/>
    </row>
    <row r="6" spans="1:16" x14ac:dyDescent="0.25">
      <c r="A6">
        <f t="shared" si="1"/>
        <v>24</v>
      </c>
      <c r="B6">
        <f t="shared" si="2"/>
        <v>1.0456783749999996</v>
      </c>
      <c r="F6">
        <f t="shared" si="0"/>
        <v>3.513373648851962</v>
      </c>
      <c r="H6">
        <v>0</v>
      </c>
      <c r="I6" s="4" t="s">
        <v>8</v>
      </c>
      <c r="J6">
        <v>0.4</v>
      </c>
      <c r="K6" s="2"/>
      <c r="L6" s="2"/>
      <c r="M6" s="3"/>
      <c r="N6" s="1"/>
      <c r="O6" s="1"/>
    </row>
    <row r="7" spans="1:16" x14ac:dyDescent="0.25">
      <c r="A7">
        <f t="shared" si="1"/>
        <v>25</v>
      </c>
      <c r="B7">
        <f t="shared" si="2"/>
        <v>1.0613635506249994</v>
      </c>
      <c r="F7">
        <f t="shared" si="0"/>
        <v>3.4622080131890685</v>
      </c>
      <c r="H7">
        <v>0.3</v>
      </c>
      <c r="I7" s="4" t="s">
        <v>9</v>
      </c>
      <c r="J7">
        <v>0.3</v>
      </c>
      <c r="K7" s="2"/>
      <c r="L7" s="2"/>
      <c r="M7" s="3"/>
      <c r="N7" s="1"/>
      <c r="O7" s="1"/>
    </row>
    <row r="8" spans="1:16" x14ac:dyDescent="0.25">
      <c r="A8">
        <f t="shared" si="1"/>
        <v>26</v>
      </c>
      <c r="B8">
        <f t="shared" si="2"/>
        <v>1.0772840038843743</v>
      </c>
      <c r="F8">
        <f t="shared" si="0"/>
        <v>3.4117875081426261</v>
      </c>
      <c r="H8">
        <v>0.5</v>
      </c>
      <c r="I8" s="4" t="s">
        <v>15</v>
      </c>
      <c r="J8">
        <v>0.5</v>
      </c>
      <c r="K8" s="2"/>
      <c r="L8" s="2"/>
      <c r="M8" s="3"/>
      <c r="N8" s="1"/>
      <c r="O8" s="1"/>
    </row>
    <row r="9" spans="1:16" x14ac:dyDescent="0.25">
      <c r="A9">
        <f t="shared" si="1"/>
        <v>27</v>
      </c>
      <c r="B9">
        <f t="shared" si="2"/>
        <v>1.0934432639426397</v>
      </c>
      <c r="F9">
        <f t="shared" si="0"/>
        <v>3.3621012822958871</v>
      </c>
      <c r="H9">
        <v>0.35</v>
      </c>
      <c r="I9" s="4" t="s">
        <v>16</v>
      </c>
      <c r="K9" s="2"/>
      <c r="L9" s="2"/>
      <c r="M9" s="3"/>
      <c r="N9" s="1"/>
      <c r="O9" s="1"/>
    </row>
    <row r="10" spans="1:16" x14ac:dyDescent="0.25">
      <c r="A10">
        <f t="shared" si="1"/>
        <v>28</v>
      </c>
      <c r="B10">
        <f t="shared" si="2"/>
        <v>1.1098449129017791</v>
      </c>
      <c r="F10">
        <f t="shared" si="0"/>
        <v>3.313138642262452</v>
      </c>
      <c r="I10" t="s">
        <v>17</v>
      </c>
      <c r="K10" s="2"/>
      <c r="L10" s="2"/>
      <c r="M10" s="3"/>
      <c r="N10" s="1"/>
      <c r="O10" s="1"/>
    </row>
    <row r="11" spans="1:16" x14ac:dyDescent="0.25">
      <c r="A11">
        <f t="shared" si="1"/>
        <v>29</v>
      </c>
      <c r="B11">
        <f t="shared" si="2"/>
        <v>1.1264925865953057</v>
      </c>
      <c r="F11">
        <f t="shared" si="0"/>
        <v>3.2648890503848436</v>
      </c>
      <c r="K11" s="2"/>
      <c r="L11" s="2"/>
      <c r="M11" s="3"/>
      <c r="N11" s="1"/>
      <c r="O11" s="1"/>
    </row>
    <row r="12" spans="1:16" x14ac:dyDescent="0.25">
      <c r="A12">
        <f t="shared" si="1"/>
        <v>30</v>
      </c>
      <c r="B12">
        <f t="shared" si="2"/>
        <v>1.1433899753942351</v>
      </c>
      <c r="F12">
        <f t="shared" si="0"/>
        <v>3.2173421224666172</v>
      </c>
      <c r="K12" s="2"/>
      <c r="L12" s="2"/>
      <c r="M12" s="3"/>
      <c r="N12" s="1"/>
      <c r="O12" s="1"/>
    </row>
    <row r="13" spans="1:16" x14ac:dyDescent="0.25">
      <c r="A13">
        <f t="shared" si="1"/>
        <v>31</v>
      </c>
      <c r="B13">
        <f t="shared" si="2"/>
        <v>1.1605408250251485</v>
      </c>
      <c r="F13">
        <f t="shared" si="0"/>
        <v>3.1704876255374908</v>
      </c>
      <c r="K13" s="2"/>
      <c r="L13" s="2"/>
      <c r="M13" s="3"/>
      <c r="N13" s="1"/>
      <c r="O13" s="1"/>
    </row>
    <row r="14" spans="1:16" x14ac:dyDescent="0.25">
      <c r="A14">
        <f t="shared" si="1"/>
        <v>32</v>
      </c>
      <c r="B14">
        <f t="shared" si="2"/>
        <v>1.1779489374005256</v>
      </c>
      <c r="F14">
        <f t="shared" si="0"/>
        <v>3.1243154756510227</v>
      </c>
      <c r="K14" s="2"/>
      <c r="L14" s="2"/>
      <c r="M14" s="3"/>
      <c r="N14" s="1"/>
      <c r="O14" s="1"/>
    </row>
    <row r="15" spans="1:16" x14ac:dyDescent="0.25">
      <c r="A15">
        <f t="shared" si="1"/>
        <v>33</v>
      </c>
      <c r="B15">
        <f t="shared" si="2"/>
        <v>1.1956181714615335</v>
      </c>
      <c r="F15">
        <f t="shared" si="0"/>
        <v>3.0788157357143571</v>
      </c>
      <c r="K15" s="2"/>
      <c r="L15" s="2"/>
      <c r="M15" s="3"/>
      <c r="N15" s="1"/>
      <c r="O15" s="1"/>
    </row>
    <row r="16" spans="1:16" x14ac:dyDescent="0.25">
      <c r="A16">
        <f t="shared" si="1"/>
        <v>34</v>
      </c>
      <c r="B16">
        <f t="shared" si="2"/>
        <v>1.2135524440334564</v>
      </c>
      <c r="F16">
        <f t="shared" si="0"/>
        <v>3.0339786133495856</v>
      </c>
      <c r="K16" s="2"/>
      <c r="L16" s="2"/>
      <c r="M16" s="3"/>
      <c r="N16" s="1"/>
      <c r="O16" s="1"/>
    </row>
    <row r="17" spans="1:15" x14ac:dyDescent="0.25">
      <c r="A17">
        <f t="shared" si="1"/>
        <v>35</v>
      </c>
      <c r="B17">
        <f t="shared" si="2"/>
        <v>1.2317557306939582</v>
      </c>
      <c r="F17">
        <f t="shared" si="0"/>
        <v>2.9897944587862413</v>
      </c>
      <c r="K17" s="2"/>
      <c r="L17" s="2"/>
      <c r="M17" s="3"/>
      <c r="N17" s="1"/>
      <c r="O17" s="1"/>
    </row>
    <row r="18" spans="1:15" x14ac:dyDescent="0.25">
      <c r="A18">
        <f t="shared" si="1"/>
        <v>36</v>
      </c>
      <c r="B18">
        <f t="shared" si="2"/>
        <v>1.2502320666543674</v>
      </c>
      <c r="F18">
        <f t="shared" si="0"/>
        <v>2.9462537627844991</v>
      </c>
    </row>
    <row r="19" spans="1:15" x14ac:dyDescent="0.25">
      <c r="A19">
        <f t="shared" si="1"/>
        <v>37</v>
      </c>
      <c r="B19">
        <f t="shared" si="2"/>
        <v>1.2689855476541827</v>
      </c>
      <c r="F19">
        <f t="shared" si="0"/>
        <v>2.9033471545886083</v>
      </c>
    </row>
    <row r="20" spans="1:15" x14ac:dyDescent="0.25">
      <c r="A20">
        <f t="shared" si="1"/>
        <v>38</v>
      </c>
      <c r="B20">
        <f t="shared" si="2"/>
        <v>1.2880203308689953</v>
      </c>
      <c r="F20">
        <f t="shared" si="0"/>
        <v>2.861065399910133</v>
      </c>
    </row>
    <row r="21" spans="1:15" x14ac:dyDescent="0.25">
      <c r="A21">
        <f t="shared" si="1"/>
        <v>39</v>
      </c>
      <c r="B21">
        <f t="shared" si="2"/>
        <v>1.3073406358320301</v>
      </c>
      <c r="F21">
        <f t="shared" si="0"/>
        <v>2.8193993989405679</v>
      </c>
    </row>
    <row r="22" spans="1:15" x14ac:dyDescent="0.25">
      <c r="A22">
        <f t="shared" si="1"/>
        <v>40</v>
      </c>
      <c r="B22">
        <f t="shared" si="2"/>
        <v>1.3269507453695104</v>
      </c>
      <c r="F22">
        <f t="shared" si="0"/>
        <v>2.7783401843928894</v>
      </c>
    </row>
    <row r="23" spans="1:15" x14ac:dyDescent="0.25">
      <c r="A23">
        <f t="shared" si="1"/>
        <v>41</v>
      </c>
      <c r="B23">
        <f t="shared" si="2"/>
        <v>1.3468550065500529</v>
      </c>
      <c r="F23">
        <f t="shared" si="0"/>
        <v>2.7378789195716333</v>
      </c>
    </row>
    <row r="24" spans="1:15" x14ac:dyDescent="0.25">
      <c r="A24">
        <f t="shared" si="1"/>
        <v>42</v>
      </c>
      <c r="B24">
        <f t="shared" si="2"/>
        <v>1.3670578316483035</v>
      </c>
      <c r="F24">
        <f t="shared" si="0"/>
        <v>2.6980068964710755</v>
      </c>
    </row>
    <row r="25" spans="1:15" x14ac:dyDescent="0.25">
      <c r="A25">
        <f t="shared" si="1"/>
        <v>43</v>
      </c>
      <c r="B25">
        <f t="shared" si="2"/>
        <v>1.387563699123028</v>
      </c>
      <c r="F25">
        <f t="shared" si="0"/>
        <v>2.6587155339011082</v>
      </c>
    </row>
    <row r="26" spans="1:15" x14ac:dyDescent="0.25">
      <c r="A26">
        <f t="shared" si="1"/>
        <v>44</v>
      </c>
      <c r="B26">
        <f t="shared" si="2"/>
        <v>1.4083771546098733</v>
      </c>
      <c r="F26">
        <f t="shared" si="0"/>
        <v>2.6199963756404125</v>
      </c>
    </row>
    <row r="27" spans="1:15" x14ac:dyDescent="0.25">
      <c r="A27">
        <f t="shared" si="1"/>
        <v>45</v>
      </c>
      <c r="B27">
        <f t="shared" si="2"/>
        <v>1.4295028119290214</v>
      </c>
      <c r="F27">
        <f t="shared" si="0"/>
        <v>2.5818410886165228</v>
      </c>
    </row>
    <row r="28" spans="1:15" x14ac:dyDescent="0.25">
      <c r="A28">
        <f t="shared" si="1"/>
        <v>46</v>
      </c>
      <c r="B28">
        <f t="shared" si="2"/>
        <v>1.4509453541079567</v>
      </c>
      <c r="F28">
        <f t="shared" si="0"/>
        <v>2.5442414611123989</v>
      </c>
    </row>
    <row r="29" spans="1:15" x14ac:dyDescent="0.25">
      <c r="A29">
        <f t="shared" si="1"/>
        <v>47</v>
      </c>
      <c r="B29">
        <f t="shared" si="2"/>
        <v>1.472709534419576</v>
      </c>
      <c r="F29">
        <f t="shared" si="0"/>
        <v>2.5071894009991116</v>
      </c>
    </row>
    <row r="30" spans="1:15" x14ac:dyDescent="0.25">
      <c r="A30">
        <f t="shared" si="1"/>
        <v>48</v>
      </c>
      <c r="B30">
        <f t="shared" si="2"/>
        <v>1.4948001774358695</v>
      </c>
      <c r="F30">
        <f t="shared" si="0"/>
        <v>2.4706769339942696</v>
      </c>
    </row>
    <row r="31" spans="1:15" x14ac:dyDescent="0.25">
      <c r="A31">
        <f t="shared" si="1"/>
        <v>49</v>
      </c>
      <c r="B31">
        <f t="shared" si="2"/>
        <v>1.5172221800974073</v>
      </c>
      <c r="F31">
        <f t="shared" si="0"/>
        <v>2.4346962019458092</v>
      </c>
    </row>
    <row r="32" spans="1:15" x14ac:dyDescent="0.25">
      <c r="A32">
        <f t="shared" si="1"/>
        <v>50</v>
      </c>
      <c r="B32">
        <f t="shared" si="2"/>
        <v>1.5399805127988682</v>
      </c>
      <c r="F32">
        <f t="shared" si="0"/>
        <v>2.3992394611407732</v>
      </c>
    </row>
    <row r="33" spans="1:9" x14ac:dyDescent="0.25">
      <c r="A33">
        <f t="shared" si="1"/>
        <v>51</v>
      </c>
      <c r="B33">
        <f t="shared" si="2"/>
        <v>1.5630802204908509</v>
      </c>
      <c r="F33">
        <f t="shared" si="0"/>
        <v>2.3642990806387227</v>
      </c>
    </row>
    <row r="34" spans="1:9" x14ac:dyDescent="0.25">
      <c r="A34">
        <f t="shared" si="1"/>
        <v>52</v>
      </c>
      <c r="B34">
        <f t="shared" si="2"/>
        <v>1.5865264237982135</v>
      </c>
      <c r="F34">
        <f t="shared" si="0"/>
        <v>2.32986754062942</v>
      </c>
    </row>
    <row r="35" spans="1:9" x14ac:dyDescent="0.25">
      <c r="A35">
        <f t="shared" si="1"/>
        <v>53</v>
      </c>
      <c r="B35">
        <f t="shared" si="2"/>
        <v>1.6103243201551867</v>
      </c>
      <c r="F35">
        <f t="shared" si="0"/>
        <v>2.2959374308144285</v>
      </c>
    </row>
    <row r="36" spans="1:9" x14ac:dyDescent="0.25">
      <c r="A36">
        <f t="shared" si="1"/>
        <v>54</v>
      </c>
      <c r="B36">
        <f t="shared" si="2"/>
        <v>1.6344791849575142</v>
      </c>
      <c r="F36">
        <f t="shared" si="0"/>
        <v>2.2625014488122765</v>
      </c>
    </row>
    <row r="37" spans="1:9" x14ac:dyDescent="0.25">
      <c r="A37">
        <f t="shared" si="1"/>
        <v>55</v>
      </c>
      <c r="B37">
        <f t="shared" si="2"/>
        <v>1.6589963727318768</v>
      </c>
      <c r="F37">
        <f t="shared" si="0"/>
        <v>2.2295523985868551</v>
      </c>
    </row>
    <row r="38" spans="1:9" x14ac:dyDescent="0.25">
      <c r="A38">
        <f t="shared" si="1"/>
        <v>56</v>
      </c>
      <c r="B38">
        <f t="shared" si="2"/>
        <v>1.6838813183228549</v>
      </c>
      <c r="F38">
        <f t="shared" si="0"/>
        <v>2.1970831888986968</v>
      </c>
    </row>
    <row r="39" spans="1:9" x14ac:dyDescent="0.25">
      <c r="A39">
        <f t="shared" si="1"/>
        <v>57</v>
      </c>
      <c r="B39">
        <f t="shared" si="2"/>
        <v>1.7091395380976975</v>
      </c>
      <c r="F39">
        <f t="shared" si="0"/>
        <v>2.1650868317788126</v>
      </c>
    </row>
    <row r="40" spans="1:9" x14ac:dyDescent="0.25">
      <c r="A40">
        <f t="shared" si="1"/>
        <v>58</v>
      </c>
      <c r="B40">
        <f t="shared" si="2"/>
        <v>1.7347766311691628</v>
      </c>
      <c r="F40">
        <f t="shared" si="0"/>
        <v>2.1335564410247523</v>
      </c>
    </row>
    <row r="41" spans="1:9" x14ac:dyDescent="0.25">
      <c r="A41">
        <f t="shared" si="1"/>
        <v>59</v>
      </c>
      <c r="B41">
        <f t="shared" si="2"/>
        <v>1.7607982806367002</v>
      </c>
      <c r="F41">
        <f t="shared" si="0"/>
        <v>2.1024852307185662</v>
      </c>
    </row>
    <row r="42" spans="1:9" x14ac:dyDescent="0.25">
      <c r="A42">
        <f t="shared" si="1"/>
        <v>60</v>
      </c>
      <c r="B42">
        <f t="shared" si="2"/>
        <v>1.7872102548462505</v>
      </c>
      <c r="F42">
        <f t="shared" si="0"/>
        <v>2.0718665137663539</v>
      </c>
    </row>
    <row r="43" spans="1:9" x14ac:dyDescent="0.25">
      <c r="A43">
        <f t="shared" si="1"/>
        <v>61</v>
      </c>
      <c r="B43">
        <f t="shared" si="2"/>
        <v>1.8140184086689441</v>
      </c>
      <c r="F43">
        <f t="shared" si="0"/>
        <v>2.0416937004590769</v>
      </c>
    </row>
    <row r="44" spans="1:9" x14ac:dyDescent="0.25">
      <c r="A44">
        <f t="shared" si="1"/>
        <v>62</v>
      </c>
      <c r="B44">
        <f t="shared" si="2"/>
        <v>1.8412286847989781</v>
      </c>
      <c r="F44">
        <f t="shared" si="0"/>
        <v>2.0119602970543329</v>
      </c>
    </row>
    <row r="45" spans="1:9" x14ac:dyDescent="0.25">
      <c r="A45">
        <f t="shared" si="1"/>
        <v>63</v>
      </c>
      <c r="B45">
        <f t="shared" si="2"/>
        <v>1.8688471150709625</v>
      </c>
      <c r="F45">
        <f t="shared" si="0"/>
        <v>1.982659904378784</v>
      </c>
    </row>
    <row r="46" spans="1:9" x14ac:dyDescent="0.25">
      <c r="A46">
        <f t="shared" si="1"/>
        <v>64</v>
      </c>
      <c r="B46">
        <f t="shared" si="2"/>
        <v>1.8968798217970266</v>
      </c>
      <c r="F46">
        <f t="shared" si="0"/>
        <v>1.9537862164509374</v>
      </c>
    </row>
    <row r="47" spans="1:9" x14ac:dyDescent="0.25">
      <c r="A47">
        <f t="shared" si="1"/>
        <v>65</v>
      </c>
      <c r="B47">
        <f t="shared" si="2"/>
        <v>1.9253330191239819</v>
      </c>
      <c r="C47">
        <f>$H$9*B47/(1-$H$7)</f>
        <v>0.96266650956199107</v>
      </c>
      <c r="D47">
        <f>C47/((1+$H$4)^(A47-A$47))</f>
        <v>0.96266650956199107</v>
      </c>
      <c r="E47">
        <f>SUM(D47:D72)</f>
        <v>20.962109739710634</v>
      </c>
      <c r="G47">
        <f>SUM(F3:F46)</f>
        <v>119.90018879690851</v>
      </c>
    </row>
    <row r="48" spans="1:9" x14ac:dyDescent="0.25">
      <c r="A48">
        <f t="shared" si="1"/>
        <v>66</v>
      </c>
      <c r="B48">
        <f t="shared" si="2"/>
        <v>1.9542130144108414</v>
      </c>
      <c r="C48">
        <f t="shared" ref="C48:C72" si="3">$H$9*B48/(1-$H$7)</f>
        <v>0.97710650720542069</v>
      </c>
      <c r="D48">
        <f t="shared" ref="D48:D72" si="4">C48/((1+$H$4)^(A48-A$47))</f>
        <v>0.94864709437419481</v>
      </c>
      <c r="G48">
        <f>G47/E47</f>
        <v>5.7198531200210976</v>
      </c>
      <c r="I48" t="s">
        <v>12</v>
      </c>
    </row>
    <row r="49" spans="1:9" x14ac:dyDescent="0.25">
      <c r="A49">
        <f t="shared" si="1"/>
        <v>67</v>
      </c>
      <c r="B49">
        <f t="shared" si="2"/>
        <v>1.9835262096270039</v>
      </c>
      <c r="C49">
        <f t="shared" si="3"/>
        <v>0.99176310481350205</v>
      </c>
      <c r="D49">
        <f t="shared" si="4"/>
        <v>0.93483184542699793</v>
      </c>
      <c r="G49">
        <f>1/G48</f>
        <v>0.17482966415688511</v>
      </c>
      <c r="I49" t="s">
        <v>13</v>
      </c>
    </row>
    <row r="50" spans="1:9" x14ac:dyDescent="0.25">
      <c r="A50">
        <f t="shared" si="1"/>
        <v>68</v>
      </c>
      <c r="B50">
        <f t="shared" si="2"/>
        <v>2.0132791027714085</v>
      </c>
      <c r="C50">
        <f t="shared" si="3"/>
        <v>1.0066395513857043</v>
      </c>
      <c r="D50">
        <f t="shared" si="4"/>
        <v>0.92121778942563359</v>
      </c>
      <c r="G50">
        <f>G49*(1-$H$8)</f>
        <v>8.7414832078442556E-2</v>
      </c>
      <c r="I50" t="s">
        <v>14</v>
      </c>
    </row>
    <row r="51" spans="1:9" x14ac:dyDescent="0.25">
      <c r="A51">
        <f t="shared" si="1"/>
        <v>69</v>
      </c>
      <c r="B51">
        <f t="shared" si="2"/>
        <v>2.0434782893129793</v>
      </c>
      <c r="C51">
        <f t="shared" si="3"/>
        <v>1.0217391446564896</v>
      </c>
      <c r="D51">
        <f t="shared" si="4"/>
        <v>0.90780199637574555</v>
      </c>
    </row>
    <row r="52" spans="1:9" x14ac:dyDescent="0.25">
      <c r="A52">
        <f t="shared" si="1"/>
        <v>70</v>
      </c>
      <c r="B52">
        <f t="shared" si="2"/>
        <v>2.0741304636526738</v>
      </c>
      <c r="C52">
        <f t="shared" si="3"/>
        <v>1.0370652318263369</v>
      </c>
      <c r="D52">
        <f t="shared" si="4"/>
        <v>0.89458157895279777</v>
      </c>
    </row>
    <row r="53" spans="1:9" x14ac:dyDescent="0.25">
      <c r="A53">
        <f t="shared" si="1"/>
        <v>71</v>
      </c>
      <c r="B53">
        <f t="shared" si="2"/>
        <v>2.1052424206074636</v>
      </c>
      <c r="C53">
        <f t="shared" si="3"/>
        <v>1.0526212103037318</v>
      </c>
      <c r="D53">
        <f t="shared" si="4"/>
        <v>0.88155369188066945</v>
      </c>
    </row>
    <row r="54" spans="1:9" x14ac:dyDescent="0.25">
      <c r="A54">
        <f t="shared" si="1"/>
        <v>72</v>
      </c>
      <c r="B54">
        <f t="shared" si="2"/>
        <v>2.1368210569165753</v>
      </c>
      <c r="C54">
        <f t="shared" si="3"/>
        <v>1.0684105284582877</v>
      </c>
      <c r="D54">
        <f t="shared" si="4"/>
        <v>0.86871553131930035</v>
      </c>
    </row>
    <row r="55" spans="1:9" x14ac:dyDescent="0.25">
      <c r="A55">
        <f t="shared" si="1"/>
        <v>73</v>
      </c>
      <c r="B55">
        <f t="shared" si="2"/>
        <v>2.1688733727703235</v>
      </c>
      <c r="C55">
        <f t="shared" si="3"/>
        <v>1.0844366863851618</v>
      </c>
      <c r="D55">
        <f t="shared" si="4"/>
        <v>0.85606433426125228</v>
      </c>
    </row>
    <row r="56" spans="1:9" x14ac:dyDescent="0.25">
      <c r="A56">
        <f t="shared" si="1"/>
        <v>74</v>
      </c>
      <c r="B56">
        <f t="shared" si="2"/>
        <v>2.2014064733618781</v>
      </c>
      <c r="C56">
        <f t="shared" si="3"/>
        <v>1.1007032366809391</v>
      </c>
      <c r="D56">
        <f t="shared" si="4"/>
        <v>0.84359737793705913</v>
      </c>
    </row>
    <row r="57" spans="1:9" x14ac:dyDescent="0.25">
      <c r="A57">
        <f t="shared" si="1"/>
        <v>75</v>
      </c>
      <c r="B57">
        <f t="shared" si="2"/>
        <v>2.234427570462306</v>
      </c>
      <c r="C57">
        <f t="shared" si="3"/>
        <v>1.117213785231153</v>
      </c>
      <c r="D57">
        <f t="shared" si="4"/>
        <v>0.83131197922923783</v>
      </c>
    </row>
    <row r="58" spans="1:9" x14ac:dyDescent="0.25">
      <c r="A58">
        <f t="shared" si="1"/>
        <v>76</v>
      </c>
      <c r="B58">
        <f t="shared" si="2"/>
        <v>2.2679439840192406</v>
      </c>
      <c r="C58">
        <f t="shared" si="3"/>
        <v>1.1339719920096203</v>
      </c>
      <c r="D58">
        <f t="shared" si="4"/>
        <v>0.81920549409483134</v>
      </c>
    </row>
    <row r="59" spans="1:9" x14ac:dyDescent="0.25">
      <c r="A59">
        <f t="shared" si="1"/>
        <v>77</v>
      </c>
      <c r="B59">
        <f t="shared" si="2"/>
        <v>2.3019631437795289</v>
      </c>
      <c r="C59">
        <f t="shared" si="3"/>
        <v>1.1509815718897645</v>
      </c>
      <c r="D59">
        <f t="shared" si="4"/>
        <v>0.80727531699636301</v>
      </c>
    </row>
    <row r="60" spans="1:9" x14ac:dyDescent="0.25">
      <c r="A60">
        <f t="shared" si="1"/>
        <v>78</v>
      </c>
      <c r="B60">
        <f t="shared" si="2"/>
        <v>2.3364925909362215</v>
      </c>
      <c r="C60">
        <f t="shared" si="3"/>
        <v>1.1682462954681108</v>
      </c>
      <c r="D60">
        <f t="shared" si="4"/>
        <v>0.7955188803410761</v>
      </c>
    </row>
    <row r="61" spans="1:9" x14ac:dyDescent="0.25">
      <c r="A61">
        <f t="shared" si="1"/>
        <v>79</v>
      </c>
      <c r="B61">
        <f t="shared" si="2"/>
        <v>2.3715399798002648</v>
      </c>
      <c r="C61">
        <f t="shared" si="3"/>
        <v>1.1857699899001324</v>
      </c>
      <c r="D61">
        <f t="shared" si="4"/>
        <v>0.7839336539283418</v>
      </c>
    </row>
    <row r="62" spans="1:9" x14ac:dyDescent="0.25">
      <c r="A62">
        <f t="shared" si="1"/>
        <v>80</v>
      </c>
      <c r="B62">
        <f t="shared" si="2"/>
        <v>2.4071130794972686</v>
      </c>
      <c r="C62">
        <f t="shared" si="3"/>
        <v>1.2035565397486343</v>
      </c>
      <c r="D62">
        <f t="shared" si="4"/>
        <v>0.77251714440511343</v>
      </c>
    </row>
    <row r="63" spans="1:9" x14ac:dyDescent="0.25">
      <c r="A63">
        <f t="shared" si="1"/>
        <v>81</v>
      </c>
      <c r="B63">
        <f t="shared" si="2"/>
        <v>2.4432197756897276</v>
      </c>
      <c r="C63">
        <f t="shared" si="3"/>
        <v>1.2216098878448638</v>
      </c>
      <c r="D63">
        <f t="shared" si="4"/>
        <v>0.76126689472931097</v>
      </c>
    </row>
    <row r="64" spans="1:9" x14ac:dyDescent="0.25">
      <c r="A64">
        <f t="shared" si="1"/>
        <v>82</v>
      </c>
      <c r="B64">
        <f t="shared" si="2"/>
        <v>2.4798680723250732</v>
      </c>
      <c r="C64">
        <f t="shared" si="3"/>
        <v>1.2399340361625366</v>
      </c>
      <c r="D64">
        <f t="shared" si="4"/>
        <v>0.75018048364101997</v>
      </c>
    </row>
    <row r="65" spans="1:4" x14ac:dyDescent="0.25">
      <c r="A65">
        <f t="shared" si="1"/>
        <v>83</v>
      </c>
      <c r="B65">
        <f t="shared" si="2"/>
        <v>2.5170660934099489</v>
      </c>
      <c r="C65">
        <f t="shared" si="3"/>
        <v>1.2585330467049745</v>
      </c>
      <c r="D65">
        <f t="shared" si="4"/>
        <v>0.73925552514139325</v>
      </c>
    </row>
    <row r="66" spans="1:4" x14ac:dyDescent="0.25">
      <c r="A66">
        <f t="shared" si="1"/>
        <v>84</v>
      </c>
      <c r="B66">
        <f t="shared" si="2"/>
        <v>2.5548220848110978</v>
      </c>
      <c r="C66">
        <f t="shared" si="3"/>
        <v>1.2774110424055489</v>
      </c>
      <c r="D66">
        <f t="shared" si="4"/>
        <v>0.72848966797913994</v>
      </c>
    </row>
    <row r="67" spans="1:4" x14ac:dyDescent="0.25">
      <c r="A67">
        <f t="shared" si="1"/>
        <v>85</v>
      </c>
      <c r="B67">
        <f t="shared" si="2"/>
        <v>2.593144416083264</v>
      </c>
      <c r="C67">
        <f t="shared" si="3"/>
        <v>1.296572208041632</v>
      </c>
      <c r="D67">
        <f t="shared" si="4"/>
        <v>0.71788059514449221</v>
      </c>
    </row>
    <row r="68" spans="1:4" x14ac:dyDescent="0.25">
      <c r="A68">
        <f t="shared" si="1"/>
        <v>86</v>
      </c>
      <c r="B68">
        <f t="shared" si="2"/>
        <v>2.6320415823245127</v>
      </c>
      <c r="C68">
        <f t="shared" si="3"/>
        <v>1.3160207911622563</v>
      </c>
      <c r="D68">
        <f t="shared" si="4"/>
        <v>0.70742602337054328</v>
      </c>
    </row>
    <row r="69" spans="1:4" x14ac:dyDescent="0.25">
      <c r="A69">
        <f t="shared" ref="A69:A72" si="5">A68+1</f>
        <v>87</v>
      </c>
      <c r="B69">
        <f t="shared" ref="B69:B72" si="6">B68*(1+$H$3)</f>
        <v>2.6715222060593802</v>
      </c>
      <c r="C69">
        <f t="shared" si="3"/>
        <v>1.3357611030296901</v>
      </c>
      <c r="D69">
        <f t="shared" si="4"/>
        <v>0.69712370264184598</v>
      </c>
    </row>
    <row r="70" spans="1:4" x14ac:dyDescent="0.25">
      <c r="A70">
        <f t="shared" si="5"/>
        <v>88</v>
      </c>
      <c r="B70">
        <f t="shared" si="6"/>
        <v>2.7115950391502706</v>
      </c>
      <c r="C70">
        <f t="shared" si="3"/>
        <v>1.3557975195751353</v>
      </c>
      <c r="D70">
        <f t="shared" si="4"/>
        <v>0.68697141571016851</v>
      </c>
    </row>
    <row r="71" spans="1:4" x14ac:dyDescent="0.25">
      <c r="A71">
        <f t="shared" si="5"/>
        <v>89</v>
      </c>
      <c r="B71">
        <f t="shared" si="6"/>
        <v>2.7522689647375245</v>
      </c>
      <c r="C71">
        <f t="shared" si="3"/>
        <v>1.3761344823687622</v>
      </c>
      <c r="D71">
        <f t="shared" si="4"/>
        <v>0.67696697761730196</v>
      </c>
    </row>
    <row r="72" spans="1:4" x14ac:dyDescent="0.25">
      <c r="A72">
        <f t="shared" si="5"/>
        <v>90</v>
      </c>
      <c r="B72">
        <f t="shared" si="6"/>
        <v>2.793552999208587</v>
      </c>
      <c r="C72">
        <f t="shared" si="3"/>
        <v>1.3967764996042935</v>
      </c>
      <c r="D72">
        <f t="shared" si="4"/>
        <v>0.66710823522481699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Centraal Planbureau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E.W.M.T. Westerhout</dc:creator>
  <cp:lastModifiedBy> Ed Westerhout</cp:lastModifiedBy>
  <cp:lastPrinted>2012-09-25T08:25:02Z</cp:lastPrinted>
  <dcterms:created xsi:type="dcterms:W3CDTF">2012-06-29T10:52:38Z</dcterms:created>
  <dcterms:modified xsi:type="dcterms:W3CDTF">2013-06-26T08:14:30Z</dcterms:modified>
</cp:coreProperties>
</file>